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40" windowHeight="6030" activeTab="0"/>
  </bookViews>
  <sheets>
    <sheet name="ΠΙΝΑΚΑΣ V.6" sheetId="1" r:id="rId1"/>
  </sheets>
  <definedNames>
    <definedName name="_xlnm.Print_Area" localSheetId="0">'ΠΙΝΑΚΑΣ V.6'!$C$2:$J$68</definedName>
    <definedName name="Table1">'ΠΙΝΑΚΑΣ V.6'!$A$11:$J$38</definedName>
  </definedNames>
  <calcPr fullCalcOnLoad="1"/>
</workbook>
</file>

<file path=xl/sharedStrings.xml><?xml version="1.0" encoding="utf-8"?>
<sst xmlns="http://schemas.openxmlformats.org/spreadsheetml/2006/main" count="78" uniqueCount="63">
  <si>
    <t>Πίνακας V.6.  ΚΑΘΑΡΕΣ ΔΑΝΕΙΑΚΕΣ ΑΝΑΓΚΕΣ ΚΕΝΤΡΙΚΗΣ ΚΥΒΕΡΝΗΣΗΣ (1), (2), (3) ΣΕ ΤΑΜΕΙΑΚΗ ΒΑΣΗ (σε εκατ. ευρώ)</t>
  </si>
  <si>
    <t>Table V.6. CENTRAL GOVERNMENT (1), (2), (3) NET BORROWING REQUIREMENT ON A CASH BASIS (in million euros)</t>
  </si>
  <si>
    <t>Τακτικός</t>
  </si>
  <si>
    <t>Προϋπολογισμός</t>
  </si>
  <si>
    <t xml:space="preserve">Κρατικός </t>
  </si>
  <si>
    <t>ΟΠΕΚΕΠΕ (6)</t>
  </si>
  <si>
    <t>Κεντρική</t>
  </si>
  <si>
    <t>Περίοδος (4)</t>
  </si>
  <si>
    <t>Προϋπολογισμός (5)</t>
  </si>
  <si>
    <t>Δημ. Επενδύσεων</t>
  </si>
  <si>
    <t>Κυβέρνηση</t>
  </si>
  <si>
    <t>3=1+2</t>
  </si>
  <si>
    <t>5=3+4</t>
  </si>
  <si>
    <t>ως % στο ΑΕΠ</t>
  </si>
  <si>
    <t>Ordinary</t>
  </si>
  <si>
    <t xml:space="preserve">Public Investment </t>
  </si>
  <si>
    <t>State Budget</t>
  </si>
  <si>
    <t>OPEKEPE (6)</t>
  </si>
  <si>
    <t xml:space="preserve">Central </t>
  </si>
  <si>
    <t>Central</t>
  </si>
  <si>
    <t>Budget (5)</t>
  </si>
  <si>
    <t>Budget</t>
  </si>
  <si>
    <t>Government</t>
  </si>
  <si>
    <t>as % of GDP</t>
  </si>
  <si>
    <t xml:space="preserve"> </t>
  </si>
  <si>
    <t>*</t>
  </si>
  <si>
    <t>I</t>
  </si>
  <si>
    <t>II</t>
  </si>
  <si>
    <t>III</t>
  </si>
  <si>
    <t>IV</t>
  </si>
  <si>
    <t>I*</t>
  </si>
  <si>
    <t>II*</t>
  </si>
  <si>
    <t>III*</t>
  </si>
  <si>
    <t>IV*</t>
  </si>
  <si>
    <t>Ιούλ./Jul.</t>
  </si>
  <si>
    <t>Αύγ./Aug.</t>
  </si>
  <si>
    <t>Σεπτ./Sept.</t>
  </si>
  <si>
    <t>Οκτ./Oct.</t>
  </si>
  <si>
    <t>Νοέμ./Nov.</t>
  </si>
  <si>
    <t>Δεκ./Dec.</t>
  </si>
  <si>
    <t>Ιαν./Jan.*</t>
  </si>
  <si>
    <t>Φεβρ./Feb.*</t>
  </si>
  <si>
    <t>Μάρτ./Mar.*</t>
  </si>
  <si>
    <t>Απρ./Apr.*</t>
  </si>
  <si>
    <t>Μάιος/May*</t>
  </si>
  <si>
    <t>Ιούν./Jun.*</t>
  </si>
  <si>
    <t>Ιούλ./Jul.*</t>
  </si>
  <si>
    <t>Αύγ./Aug.*</t>
  </si>
  <si>
    <t>Σεπτ./Sept.*</t>
  </si>
  <si>
    <t>Οκτ./Oct.*</t>
  </si>
  <si>
    <t>Νοέμ./Nov.*</t>
  </si>
  <si>
    <t>Δεκ./Dec.*</t>
  </si>
  <si>
    <t>Πηγή: Τράπεζα της Ελλάδος . / Source: Bank of Greece.</t>
  </si>
  <si>
    <t>(1) Στον Πίνακα αυτό δημοσιεύονται πλέον κατά μήνα οι δανειακές ανάγκες της Κεντρικής Κυβέρνησης σε ταμειακή βάση. Οι δανειακές ανάγκες των δημόσιων οργανισμών υπολογίζονται εφεξής από την ΕΣΥΕ με βάση αναλυτικά στοιχεία που συλλέγονται απ'ευθείας από τους οργανισμούς αυτούς, στο πλαίσιο ειδικής τριμηνιαίας έρευνας σχετικά με τη διαμόρφωση του οικονομικού τους αποτελέσματος (έσοδα- έξοδα) και τη χρηματοοικονομική τους κατάσταση (δανεισμός, τοποθετήσεις σε τίτλους, καταθέσεις, κ.λ.π.)./ This table refers only to central government borrowing requirement on a cash basis. From now on, net borrowing requirement figures pertaining to public entities will be compiled by the NSSG, based on detailed data obtained directly from respective organisations. In this respect, a quarterly survey is conducted (by the NSSG) concerning the operating balance (revenue- expenditure) as well as the financial situation of the organisations (i.e. borrowing, holdings of government paper and shares, bank deposits etc.)</t>
  </si>
  <si>
    <t>(2) Όπως προκύπτει από την κίνηση των σχετικών λογαριασμών στην Τράπεζα της Ελλάδος και τα πιστωτικά ιδρύματα./ Results from the respective accounts with the Bank of Greece and credit institutions.</t>
  </si>
  <si>
    <t>(3) Δεν περιλαμβάνεται εξόφληση οφειλών του Ελληνικού Δημοσίου προς το ΙΚΑ με έκδοση ομολόγων (Ν.2972/2001, άρθρο 51). Το συνολικό ποσό των οφειλών ανερχόταν σε 3927,9 εκατ. ευρώ και καταβλήθηκε σε τρεις δόσεις (2002: 1467,4 εκατ. ευρώ, 2003: 1549,5 εκατ. ευρώ και 2004: 911 εκατ. ευρώ)./ It does not include government securities issued for the repayment of State obligations to the Social Insurance Fund (Law 2972/2001, article 51). The total obligations were 3927,9 mill. euros and were paid in three instalments (2002: 1467,4 mill. euros, 2003: 1549,5 mill. euros and 2004: 911 mill. euros).</t>
  </si>
  <si>
    <t>(4) Τα "μηνιαία" στοιχεία αφορούν σωρευτικά την περίοδο από τον Ιανουάριο έως τον αντίστοιχο μήνα. / "Monthly" figures refer to cumulative data, from January to the respective month.</t>
  </si>
  <si>
    <t>(5) Περιλαμβάνεται και η κίνηση των λογαριασμών διαχείρισης δημόσιου χρέους./ Including movements in public debt management accounts.</t>
  </si>
  <si>
    <t>(6) Οργανισμός Πληρωμών και Ελέγχου Κοινοτικών Ενισχύσεων Προσανατολισμού και Εγγυήσεων. Αντικατέστησε την ΔΙΔΑΓΕΠ από 3.9.01./ Payment and Control Agency for Guidance and Guarantee Community Aids. It replaced DIDAGEP (Agricultural Markets Management Service) as from 3 September 2001.</t>
  </si>
  <si>
    <t>*Προσωρινά Στοιχεία/ Provisional Data</t>
  </si>
  <si>
    <r>
      <t>Period</t>
    </r>
    <r>
      <rPr>
        <vertAlign val="superscript"/>
        <sz val="11"/>
        <rFont val="Times New Roman"/>
        <family val="1"/>
      </rPr>
      <t xml:space="preserve"> </t>
    </r>
    <r>
      <rPr>
        <sz val="11"/>
        <rFont val="Times New Roman"/>
        <family val="1"/>
      </rPr>
      <t>(4)</t>
    </r>
  </si>
  <si>
    <t>Κυβέρνηση (1),(2),(3)</t>
  </si>
  <si>
    <t>Government (1),(2),(3)</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</si>
</sst>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0.000"/>
    <numFmt numFmtId="183" formatCode="#,##0.0"/>
    <numFmt numFmtId="184" formatCode="General_)"/>
    <numFmt numFmtId="185" formatCode="#,##0.00\ _Δ_ρ_χ"/>
    <numFmt numFmtId="186" formatCode="0.00000"/>
    <numFmt numFmtId="187" formatCode="0.000000"/>
    <numFmt numFmtId="188" formatCode="0.00000000"/>
    <numFmt numFmtId="189" formatCode="0.0000000"/>
  </numFmts>
  <fonts count="8">
    <font>
      <sz val="10"/>
      <name val="Arial"/>
      <family val="0"/>
    </font>
    <font>
      <u val="single"/>
      <sz val="10"/>
      <color indexed="36"/>
      <name val="Arial"/>
      <family val="0"/>
    </font>
    <font>
      <u val="single"/>
      <sz val="10"/>
      <color indexed="12"/>
      <name val="Arial"/>
      <family val="0"/>
    </font>
    <font>
      <sz val="11"/>
      <name val="Times New Roman"/>
      <family val="1"/>
    </font>
    <font>
      <b/>
      <sz val="11"/>
      <name val="Times New Roman"/>
      <family val="1"/>
    </font>
    <font>
      <vertAlign val="superscript"/>
      <sz val="11"/>
      <name val="Times New Roman"/>
      <family val="1"/>
    </font>
    <font>
      <sz val="9"/>
      <name val="Times New Roman"/>
      <family val="1"/>
    </font>
    <font>
      <sz val="9"/>
      <name val="Arial"/>
      <family val="0"/>
    </font>
  </fonts>
  <fills count="3">
    <fill>
      <patternFill/>
    </fill>
    <fill>
      <patternFill patternType="gray125"/>
    </fill>
    <fill>
      <patternFill patternType="solid">
        <fgColor indexed="9"/>
        <bgColor indexed="64"/>
      </patternFill>
    </fill>
  </fills>
  <borders count="21">
    <border>
      <left/>
      <right/>
      <top/>
      <bottom/>
      <diagonal/>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3" fillId="0" borderId="0" xfId="0" applyFont="1" applyAlignment="1">
      <alignment/>
    </xf>
    <xf numFmtId="0" fontId="3" fillId="0" borderId="0" xfId="0" applyFont="1" applyAlignment="1">
      <alignment horizontal="left"/>
    </xf>
    <xf numFmtId="0" fontId="4" fillId="0" borderId="0" xfId="0" applyFont="1" applyAlignment="1">
      <alignment horizontal="center"/>
    </xf>
    <xf numFmtId="0" fontId="4" fillId="0" borderId="0" xfId="0" applyFont="1" applyFill="1" applyAlignment="1">
      <alignment horizontal="left"/>
    </xf>
    <xf numFmtId="0" fontId="3" fillId="0" borderId="0" xfId="0" applyFont="1" applyFill="1" applyAlignment="1">
      <alignment horizontal="left"/>
    </xf>
    <xf numFmtId="0" fontId="4" fillId="0"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 fillId="0" borderId="1" xfId="0" applyFont="1" applyFill="1" applyBorder="1" applyAlignment="1">
      <alignment/>
    </xf>
    <xf numFmtId="0" fontId="3" fillId="0" borderId="2" xfId="0" applyFont="1" applyFill="1" applyBorder="1" applyAlignment="1">
      <alignmen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xf>
    <xf numFmtId="0" fontId="3" fillId="0" borderId="5" xfId="0" applyFont="1" applyFill="1" applyBorder="1" applyAlignment="1">
      <alignment/>
    </xf>
    <xf numFmtId="0" fontId="3" fillId="0" borderId="9" xfId="0" applyFont="1" applyFill="1" applyBorder="1" applyAlignment="1">
      <alignment/>
    </xf>
    <xf numFmtId="0" fontId="3" fillId="0" borderId="0" xfId="0" applyFont="1" applyBorder="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2" xfId="0" applyFont="1" applyFill="1" applyBorder="1" applyAlignment="1">
      <alignment horizontal="center"/>
    </xf>
    <xf numFmtId="180" fontId="3" fillId="0" borderId="13" xfId="0" applyNumberFormat="1" applyFont="1" applyFill="1" applyBorder="1" applyAlignment="1">
      <alignment horizontal="center"/>
    </xf>
    <xf numFmtId="0" fontId="3" fillId="0" borderId="8" xfId="0" applyFont="1" applyFill="1" applyBorder="1" applyAlignment="1">
      <alignment horizontal="left"/>
    </xf>
    <xf numFmtId="0" fontId="3" fillId="0" borderId="5" xfId="0" applyFont="1" applyFill="1" applyBorder="1" applyAlignment="1">
      <alignment horizontal="left"/>
    </xf>
    <xf numFmtId="180" fontId="3" fillId="0" borderId="7" xfId="0" applyNumberFormat="1" applyFont="1" applyFill="1" applyBorder="1" applyAlignment="1">
      <alignment horizontal="center"/>
    </xf>
    <xf numFmtId="0" fontId="3" fillId="0" borderId="0" xfId="0" applyFont="1" applyFill="1" applyBorder="1" applyAlignment="1">
      <alignment horizontal="left"/>
    </xf>
    <xf numFmtId="0" fontId="3" fillId="0" borderId="14" xfId="0" applyFont="1" applyFill="1" applyBorder="1" applyAlignment="1">
      <alignment horizontal="left"/>
    </xf>
    <xf numFmtId="0" fontId="3" fillId="0" borderId="15" xfId="0" applyFont="1" applyFill="1" applyBorder="1" applyAlignment="1">
      <alignment horizontal="left"/>
    </xf>
    <xf numFmtId="0" fontId="3" fillId="0" borderId="16" xfId="0" applyFont="1" applyFill="1" applyBorder="1" applyAlignment="1">
      <alignment horizontal="center"/>
    </xf>
    <xf numFmtId="180" fontId="3" fillId="0" borderId="17" xfId="0" applyNumberFormat="1" applyFont="1" applyFill="1" applyBorder="1" applyAlignment="1">
      <alignment horizontal="center"/>
    </xf>
    <xf numFmtId="0" fontId="3" fillId="0" borderId="18" xfId="0" applyFont="1" applyFill="1" applyBorder="1" applyAlignment="1">
      <alignment horizontal="left"/>
    </xf>
    <xf numFmtId="0" fontId="3" fillId="0" borderId="19" xfId="0" applyFont="1" applyFill="1" applyBorder="1" applyAlignment="1">
      <alignment horizontal="center"/>
    </xf>
    <xf numFmtId="180" fontId="3" fillId="0" borderId="20" xfId="0" applyNumberFormat="1" applyFont="1" applyFill="1" applyBorder="1" applyAlignment="1">
      <alignment horizontal="center"/>
    </xf>
    <xf numFmtId="0" fontId="3" fillId="0" borderId="11" xfId="0" applyFont="1" applyFill="1" applyBorder="1" applyAlignment="1">
      <alignment horizontal="center"/>
    </xf>
    <xf numFmtId="0" fontId="3" fillId="0" borderId="18" xfId="0" applyFont="1" applyFill="1" applyBorder="1" applyAlignment="1">
      <alignment horizontal="center"/>
    </xf>
    <xf numFmtId="0" fontId="3" fillId="0" borderId="0" xfId="0" applyFont="1" applyFill="1" applyAlignment="1">
      <alignment/>
    </xf>
    <xf numFmtId="0" fontId="6" fillId="0" borderId="0" xfId="0" applyFont="1" applyFill="1" applyAlignment="1">
      <alignment/>
    </xf>
    <xf numFmtId="0" fontId="6" fillId="0" borderId="0" xfId="0" applyFont="1" applyFill="1" applyAlignment="1">
      <alignment horizontal="left"/>
    </xf>
    <xf numFmtId="0" fontId="3" fillId="2" borderId="0" xfId="0" applyFont="1" applyFill="1" applyAlignment="1">
      <alignment/>
    </xf>
    <xf numFmtId="0" fontId="4" fillId="2" borderId="0" xfId="0" applyFont="1" applyFill="1" applyAlignment="1">
      <alignment/>
    </xf>
    <xf numFmtId="0" fontId="3" fillId="2" borderId="0" xfId="0" applyFont="1" applyFill="1" applyAlignment="1">
      <alignment/>
    </xf>
    <xf numFmtId="0" fontId="3" fillId="2" borderId="8" xfId="0" applyFont="1" applyFill="1" applyBorder="1" applyAlignment="1">
      <alignment/>
    </xf>
    <xf numFmtId="1" fontId="3" fillId="2" borderId="0" xfId="0" applyNumberFormat="1" applyFont="1" applyFill="1" applyBorder="1" applyAlignment="1">
      <alignment horizontal="right"/>
    </xf>
    <xf numFmtId="0" fontId="0" fillId="2" borderId="0" xfId="0" applyFill="1" applyAlignment="1">
      <alignment wrapText="1"/>
    </xf>
    <xf numFmtId="0" fontId="3" fillId="0" borderId="8" xfId="0" applyFont="1" applyFill="1" applyBorder="1" applyAlignment="1">
      <alignment horizontal="center"/>
    </xf>
    <xf numFmtId="0" fontId="3" fillId="0" borderId="5" xfId="0" applyFont="1" applyFill="1" applyBorder="1" applyAlignment="1">
      <alignment horizontal="center"/>
    </xf>
    <xf numFmtId="0" fontId="6" fillId="0" borderId="0" xfId="0" applyFont="1" applyFill="1" applyAlignment="1">
      <alignment wrapText="1"/>
    </xf>
    <xf numFmtId="0" fontId="7" fillId="0" borderId="0" xfId="0" applyFont="1" applyAlignment="1">
      <alignment wrapText="1"/>
    </xf>
    <xf numFmtId="0" fontId="0" fillId="0" borderId="0" xfId="0" applyAlignment="1">
      <alignment wrapText="1"/>
    </xf>
    <xf numFmtId="0" fontId="6" fillId="0" borderId="0" xfId="0" applyFont="1" applyFill="1" applyAlignment="1">
      <alignment vertical="top" wrapText="1"/>
    </xf>
    <xf numFmtId="0" fontId="7" fillId="0" borderId="0" xfId="0" applyFont="1" applyAlignment="1">
      <alignment vertical="top" wrapText="1"/>
    </xf>
    <xf numFmtId="0" fontId="6" fillId="0" borderId="0" xfId="0" applyFont="1" applyFill="1" applyAlignment="1">
      <alignment horizontal="left" wrapText="1"/>
    </xf>
    <xf numFmtId="0" fontId="7" fillId="0" borderId="0" xfId="0" applyFont="1" applyAlignment="1">
      <alignment horizontal="left" wrapText="1"/>
    </xf>
    <xf numFmtId="0" fontId="6" fillId="0" borderId="0" xfId="0" applyFont="1" applyFill="1" applyAlignment="1">
      <alignment horizontal="left" vertical="top" wrapText="1"/>
    </xf>
    <xf numFmtId="0" fontId="7" fillId="0" borderId="0" xfId="0" applyFont="1" applyAlignment="1">
      <alignment horizontal="left" vertical="top" wrapText="1"/>
    </xf>
    <xf numFmtId="0" fontId="6" fillId="0" borderId="0" xfId="0" applyFont="1" applyAlignment="1">
      <alignmen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K78"/>
  <sheetViews>
    <sheetView tabSelected="1" zoomScale="75" zoomScaleNormal="75" workbookViewId="0" topLeftCell="B1">
      <selection activeCell="J79" sqref="J79"/>
    </sheetView>
  </sheetViews>
  <sheetFormatPr defaultColWidth="9.140625" defaultRowHeight="12.75"/>
  <cols>
    <col min="1" max="1" width="5.421875" style="1" customWidth="1"/>
    <col min="2" max="2" width="9.140625" style="1" customWidth="1"/>
    <col min="3" max="3" width="5.8515625" style="1" customWidth="1"/>
    <col min="4" max="4" width="12.140625" style="2" bestFit="1" customWidth="1"/>
    <col min="5" max="5" width="19.7109375" style="1" customWidth="1"/>
    <col min="6" max="6" width="19.57421875" style="1" customWidth="1"/>
    <col min="7" max="7" width="17.57421875" style="1" customWidth="1"/>
    <col min="8" max="8" width="14.140625" style="1" customWidth="1"/>
    <col min="9" max="9" width="21.140625" style="1" customWidth="1"/>
    <col min="10" max="10" width="19.8515625" style="1" customWidth="1"/>
    <col min="11" max="11" width="9.140625" style="40" customWidth="1"/>
    <col min="12" max="16384" width="9.140625" style="1" customWidth="1"/>
  </cols>
  <sheetData>
    <row r="1" spans="5:10" ht="15">
      <c r="E1" s="3"/>
      <c r="F1" s="3"/>
      <c r="G1" s="3"/>
      <c r="H1" s="3"/>
      <c r="I1" s="3"/>
      <c r="J1" s="3"/>
    </row>
    <row r="2" spans="3:10" ht="15">
      <c r="C2" s="4" t="s">
        <v>0</v>
      </c>
      <c r="D2" s="5"/>
      <c r="E2" s="6"/>
      <c r="F2" s="6"/>
      <c r="G2" s="6"/>
      <c r="H2" s="6"/>
      <c r="I2" s="6"/>
      <c r="J2" s="6"/>
    </row>
    <row r="3" spans="3:10" ht="15">
      <c r="C3" s="4" t="s">
        <v>1</v>
      </c>
      <c r="D3" s="5"/>
      <c r="E3" s="6"/>
      <c r="F3" s="6"/>
      <c r="G3" s="6"/>
      <c r="H3" s="6"/>
      <c r="I3" s="6"/>
      <c r="J3" s="6"/>
    </row>
    <row r="4" spans="3:11" s="7" customFormat="1" ht="15" thickBot="1">
      <c r="C4" s="8"/>
      <c r="D4" s="4"/>
      <c r="E4" s="8"/>
      <c r="F4" s="8"/>
      <c r="G4" s="8"/>
      <c r="H4" s="8"/>
      <c r="I4" s="8"/>
      <c r="J4" s="8"/>
      <c r="K4" s="41"/>
    </row>
    <row r="5" spans="3:10" ht="15">
      <c r="C5" s="9"/>
      <c r="D5" s="10"/>
      <c r="E5" s="11" t="s">
        <v>2</v>
      </c>
      <c r="F5" s="11" t="s">
        <v>3</v>
      </c>
      <c r="G5" s="11" t="s">
        <v>4</v>
      </c>
      <c r="H5" s="11" t="s">
        <v>5</v>
      </c>
      <c r="I5" s="11" t="s">
        <v>6</v>
      </c>
      <c r="J5" s="12" t="s">
        <v>6</v>
      </c>
    </row>
    <row r="6" spans="3:10" ht="15">
      <c r="C6" s="46" t="s">
        <v>7</v>
      </c>
      <c r="D6" s="47"/>
      <c r="E6" s="14" t="s">
        <v>8</v>
      </c>
      <c r="F6" s="14" t="s">
        <v>9</v>
      </c>
      <c r="G6" s="14" t="s">
        <v>3</v>
      </c>
      <c r="H6" s="14"/>
      <c r="I6" s="14" t="s">
        <v>61</v>
      </c>
      <c r="J6" s="15" t="s">
        <v>10</v>
      </c>
    </row>
    <row r="7" spans="3:10" ht="15">
      <c r="C7" s="16"/>
      <c r="D7" s="17"/>
      <c r="E7" s="14">
        <v>1</v>
      </c>
      <c r="F7" s="14">
        <v>2</v>
      </c>
      <c r="G7" s="14" t="s">
        <v>11</v>
      </c>
      <c r="H7" s="14">
        <v>4</v>
      </c>
      <c r="I7" s="14" t="s">
        <v>12</v>
      </c>
      <c r="J7" s="15" t="s">
        <v>13</v>
      </c>
    </row>
    <row r="8" spans="3:10" ht="18">
      <c r="C8" s="46" t="s">
        <v>60</v>
      </c>
      <c r="D8" s="47"/>
      <c r="E8" s="14" t="s">
        <v>14</v>
      </c>
      <c r="F8" s="14" t="s">
        <v>15</v>
      </c>
      <c r="G8" s="14" t="s">
        <v>16</v>
      </c>
      <c r="H8" s="14" t="s">
        <v>17</v>
      </c>
      <c r="I8" s="14" t="s">
        <v>18</v>
      </c>
      <c r="J8" s="15" t="s">
        <v>19</v>
      </c>
    </row>
    <row r="9" spans="3:10" ht="15">
      <c r="C9" s="16"/>
      <c r="D9" s="17"/>
      <c r="E9" s="14" t="s">
        <v>20</v>
      </c>
      <c r="F9" s="14" t="s">
        <v>21</v>
      </c>
      <c r="G9" s="14"/>
      <c r="H9" s="14"/>
      <c r="I9" s="14" t="s">
        <v>62</v>
      </c>
      <c r="J9" s="15" t="s">
        <v>22</v>
      </c>
    </row>
    <row r="10" spans="3:10" ht="15">
      <c r="C10" s="18"/>
      <c r="D10" s="17"/>
      <c r="E10" s="14">
        <v>1</v>
      </c>
      <c r="F10" s="14">
        <v>2</v>
      </c>
      <c r="G10" s="14" t="s">
        <v>11</v>
      </c>
      <c r="H10" s="14">
        <v>4</v>
      </c>
      <c r="I10" s="14" t="s">
        <v>12</v>
      </c>
      <c r="J10" s="15" t="s">
        <v>23</v>
      </c>
    </row>
    <row r="11" spans="2:11" ht="15">
      <c r="B11" s="19"/>
      <c r="C11" s="20">
        <v>2001</v>
      </c>
      <c r="D11" s="21" t="s">
        <v>24</v>
      </c>
      <c r="E11" s="22">
        <v>3125</v>
      </c>
      <c r="F11" s="22">
        <v>4784</v>
      </c>
      <c r="G11" s="22">
        <f>E11+F11</f>
        <v>7909</v>
      </c>
      <c r="H11" s="22">
        <v>-97</v>
      </c>
      <c r="I11" s="22">
        <f>G11+H11</f>
        <v>7812</v>
      </c>
      <c r="J11" s="23">
        <v>5.9489631959304585</v>
      </c>
      <c r="K11" s="42"/>
    </row>
    <row r="12" spans="2:11" ht="15">
      <c r="B12" s="19"/>
      <c r="C12" s="24">
        <v>2002</v>
      </c>
      <c r="D12" s="25" t="s">
        <v>24</v>
      </c>
      <c r="E12" s="14">
        <v>2128</v>
      </c>
      <c r="F12" s="14">
        <v>4546</v>
      </c>
      <c r="G12" s="14">
        <f>E12+F12</f>
        <v>6674</v>
      </c>
      <c r="H12" s="14">
        <v>428</v>
      </c>
      <c r="I12" s="14">
        <f>G12+H12</f>
        <v>7102</v>
      </c>
      <c r="J12" s="26">
        <v>5.013093901982791</v>
      </c>
      <c r="K12" s="42"/>
    </row>
    <row r="13" spans="2:11" ht="15">
      <c r="B13" s="19"/>
      <c r="C13" s="24">
        <v>2003</v>
      </c>
      <c r="D13" s="25" t="s">
        <v>24</v>
      </c>
      <c r="E13" s="14">
        <f>4516-410</f>
        <v>4106</v>
      </c>
      <c r="F13" s="14">
        <v>6727</v>
      </c>
      <c r="G13" s="14">
        <f>E13+F13</f>
        <v>10833</v>
      </c>
      <c r="H13" s="14">
        <v>-307</v>
      </c>
      <c r="I13" s="14">
        <f>G13+H13</f>
        <v>10526</v>
      </c>
      <c r="J13" s="26">
        <v>6.8585800667222685</v>
      </c>
      <c r="K13" s="42"/>
    </row>
    <row r="14" spans="2:11" ht="15.75" thickBot="1">
      <c r="B14" s="27"/>
      <c r="C14" s="28">
        <v>2004</v>
      </c>
      <c r="D14" s="29" t="s">
        <v>25</v>
      </c>
      <c r="E14" s="30">
        <v>8841</v>
      </c>
      <c r="F14" s="30">
        <v>6536</v>
      </c>
      <c r="G14" s="30">
        <f>E14+F14</f>
        <v>15377</v>
      </c>
      <c r="H14" s="30">
        <v>228</v>
      </c>
      <c r="I14" s="30">
        <f>G14+H14</f>
        <v>15605</v>
      </c>
      <c r="J14" s="31">
        <v>9.441553727008714</v>
      </c>
      <c r="K14" s="43"/>
    </row>
    <row r="15" spans="2:10" ht="15">
      <c r="B15" s="27"/>
      <c r="C15" s="24">
        <v>2003</v>
      </c>
      <c r="D15" s="25" t="s">
        <v>26</v>
      </c>
      <c r="E15" s="14">
        <v>2800</v>
      </c>
      <c r="F15" s="14">
        <v>1024</v>
      </c>
      <c r="G15" s="14">
        <v>3824</v>
      </c>
      <c r="H15" s="14">
        <v>-1228</v>
      </c>
      <c r="I15" s="14">
        <v>2596</v>
      </c>
      <c r="J15" s="23">
        <v>1.69151376146789</v>
      </c>
    </row>
    <row r="16" spans="2:10" ht="15">
      <c r="B16" s="27"/>
      <c r="C16" s="24"/>
      <c r="D16" s="25" t="s">
        <v>27</v>
      </c>
      <c r="E16" s="14">
        <v>2162</v>
      </c>
      <c r="F16" s="14">
        <v>1573</v>
      </c>
      <c r="G16" s="14">
        <v>3735</v>
      </c>
      <c r="H16" s="14">
        <v>0</v>
      </c>
      <c r="I16" s="14">
        <v>3735</v>
      </c>
      <c r="J16" s="26">
        <v>2.4336686822351963</v>
      </c>
    </row>
    <row r="17" spans="2:10" ht="15">
      <c r="B17" s="27"/>
      <c r="C17" s="24"/>
      <c r="D17" s="25" t="s">
        <v>28</v>
      </c>
      <c r="E17" s="14">
        <v>-1297</v>
      </c>
      <c r="F17" s="14">
        <v>2269</v>
      </c>
      <c r="G17" s="14">
        <v>972</v>
      </c>
      <c r="H17" s="14">
        <v>-135</v>
      </c>
      <c r="I17" s="14">
        <v>837</v>
      </c>
      <c r="J17" s="26">
        <v>0.5453763552960801</v>
      </c>
    </row>
    <row r="18" spans="2:10" ht="15">
      <c r="B18" s="27"/>
      <c r="C18" s="24"/>
      <c r="D18" s="32" t="s">
        <v>29</v>
      </c>
      <c r="E18" s="33">
        <v>441</v>
      </c>
      <c r="F18" s="33">
        <v>1861</v>
      </c>
      <c r="G18" s="33">
        <v>2302</v>
      </c>
      <c r="H18" s="33">
        <v>1056</v>
      </c>
      <c r="I18" s="33">
        <v>3358</v>
      </c>
      <c r="J18" s="34">
        <v>2.1880212677231023</v>
      </c>
    </row>
    <row r="19" spans="2:10" ht="15">
      <c r="B19" s="27"/>
      <c r="C19" s="20">
        <v>2004</v>
      </c>
      <c r="D19" s="25" t="s">
        <v>30</v>
      </c>
      <c r="E19" s="14">
        <f>E33</f>
        <v>4834</v>
      </c>
      <c r="F19" s="14">
        <f>F33</f>
        <v>662</v>
      </c>
      <c r="G19" s="14">
        <f>G33</f>
        <v>5496</v>
      </c>
      <c r="H19" s="14">
        <f>H33</f>
        <v>-878</v>
      </c>
      <c r="I19" s="14">
        <f>I33</f>
        <v>4618</v>
      </c>
      <c r="J19" s="23">
        <v>2.79404646660213</v>
      </c>
    </row>
    <row r="20" spans="2:10" ht="15">
      <c r="B20" s="27"/>
      <c r="C20" s="24"/>
      <c r="D20" s="25" t="s">
        <v>31</v>
      </c>
      <c r="E20" s="14">
        <f>E36-E33</f>
        <v>3640</v>
      </c>
      <c r="F20" s="14">
        <f>F36-F33</f>
        <v>2059</v>
      </c>
      <c r="G20" s="14">
        <f>G36-G33</f>
        <v>5699</v>
      </c>
      <c r="H20" s="14">
        <f>H36-H33</f>
        <v>-175</v>
      </c>
      <c r="I20" s="14">
        <f>I36-I33</f>
        <v>5524</v>
      </c>
      <c r="J20" s="26">
        <v>3.3422071636011617</v>
      </c>
    </row>
    <row r="21" spans="2:10" ht="15">
      <c r="B21" s="27"/>
      <c r="C21" s="24"/>
      <c r="D21" s="25" t="s">
        <v>32</v>
      </c>
      <c r="E21" s="13">
        <f>E39-E36</f>
        <v>-710</v>
      </c>
      <c r="F21" s="14">
        <f>F39-F36</f>
        <v>1437</v>
      </c>
      <c r="G21" s="14">
        <f>G39-G36</f>
        <v>727</v>
      </c>
      <c r="H21" s="14">
        <f>H39-H36</f>
        <v>-99</v>
      </c>
      <c r="I21" s="14">
        <f>I39-I36</f>
        <v>628</v>
      </c>
      <c r="J21" s="26">
        <v>0.37996127783155853</v>
      </c>
    </row>
    <row r="22" spans="2:10" ht="15">
      <c r="B22" s="27"/>
      <c r="C22" s="24"/>
      <c r="D22" s="25" t="s">
        <v>33</v>
      </c>
      <c r="E22" s="13">
        <f>E42-E39</f>
        <v>1077</v>
      </c>
      <c r="F22" s="14">
        <f>F42-F39</f>
        <v>2378</v>
      </c>
      <c r="G22" s="14">
        <f>G42-G39</f>
        <v>3455</v>
      </c>
      <c r="H22" s="14">
        <f>H42-H39</f>
        <v>1380</v>
      </c>
      <c r="I22" s="14">
        <f>I42-I39</f>
        <v>4835</v>
      </c>
      <c r="J22" s="26">
        <v>2.9253388189738625</v>
      </c>
    </row>
    <row r="23" spans="2:11" ht="15">
      <c r="B23" s="27"/>
      <c r="C23" s="20">
        <v>2005</v>
      </c>
      <c r="D23" s="21" t="s">
        <v>30</v>
      </c>
      <c r="E23" s="35">
        <f>E45</f>
        <v>4166</v>
      </c>
      <c r="F23" s="22">
        <f>F45</f>
        <v>-133</v>
      </c>
      <c r="G23" s="22">
        <f>G45</f>
        <v>4033</v>
      </c>
      <c r="H23" s="22">
        <f>H45</f>
        <v>-1341</v>
      </c>
      <c r="I23" s="22">
        <f>I45</f>
        <v>2692</v>
      </c>
      <c r="J23" s="23">
        <v>1.5116801437556155</v>
      </c>
      <c r="K23" s="44"/>
    </row>
    <row r="24" spans="2:11" ht="15">
      <c r="B24" s="27"/>
      <c r="C24" s="24"/>
      <c r="D24" s="25" t="s">
        <v>31</v>
      </c>
      <c r="E24" s="36">
        <f>E48-E45</f>
        <v>8140</v>
      </c>
      <c r="F24" s="33">
        <f>F48-F45</f>
        <v>891</v>
      </c>
      <c r="G24" s="33">
        <f>G48-G45</f>
        <v>9031</v>
      </c>
      <c r="H24" s="33">
        <f>H48-H45</f>
        <v>-110</v>
      </c>
      <c r="I24" s="33">
        <f>I48-I45</f>
        <v>8921</v>
      </c>
      <c r="J24" s="34">
        <v>5.009546271338724</v>
      </c>
      <c r="K24" s="44"/>
    </row>
    <row r="25" spans="2:10" ht="15">
      <c r="B25" s="27"/>
      <c r="C25" s="20">
        <v>2003</v>
      </c>
      <c r="D25" s="21" t="s">
        <v>34</v>
      </c>
      <c r="E25" s="14">
        <f>5344-97</f>
        <v>5247</v>
      </c>
      <c r="F25" s="14">
        <v>3496</v>
      </c>
      <c r="G25" s="14">
        <f aca="true" t="shared" si="0" ref="G25:G38">E25+F25</f>
        <v>8743</v>
      </c>
      <c r="H25" s="14">
        <v>-1030</v>
      </c>
      <c r="I25" s="14">
        <f aca="true" t="shared" si="1" ref="I25:I38">G25+H25</f>
        <v>7713</v>
      </c>
      <c r="J25" s="26">
        <v>5.025672435362803</v>
      </c>
    </row>
    <row r="26" spans="2:10" ht="15">
      <c r="B26" s="27"/>
      <c r="C26" s="24"/>
      <c r="D26" s="25" t="s">
        <v>35</v>
      </c>
      <c r="E26" s="14">
        <f>4286-54</f>
        <v>4232</v>
      </c>
      <c r="F26" s="14">
        <v>4125</v>
      </c>
      <c r="G26" s="14">
        <f t="shared" si="0"/>
        <v>8357</v>
      </c>
      <c r="H26" s="14">
        <v>-1250</v>
      </c>
      <c r="I26" s="14">
        <f t="shared" si="1"/>
        <v>7107</v>
      </c>
      <c r="J26" s="26">
        <v>4.630812135112594</v>
      </c>
    </row>
    <row r="27" spans="2:10" ht="15">
      <c r="B27" s="27"/>
      <c r="C27" s="24"/>
      <c r="D27" s="25" t="s">
        <v>36</v>
      </c>
      <c r="E27" s="14">
        <f>3674-9</f>
        <v>3665</v>
      </c>
      <c r="F27" s="14">
        <v>4866</v>
      </c>
      <c r="G27" s="14">
        <f t="shared" si="0"/>
        <v>8531</v>
      </c>
      <c r="H27" s="14">
        <v>-1363</v>
      </c>
      <c r="I27" s="14">
        <f t="shared" si="1"/>
        <v>7168</v>
      </c>
      <c r="J27" s="26">
        <v>4.670558798999166</v>
      </c>
    </row>
    <row r="28" spans="2:10" ht="15">
      <c r="B28" s="27"/>
      <c r="C28" s="24"/>
      <c r="D28" s="25" t="s">
        <v>37</v>
      </c>
      <c r="E28" s="14">
        <f>4313-721</f>
        <v>3592</v>
      </c>
      <c r="F28" s="14">
        <v>5423</v>
      </c>
      <c r="G28" s="14">
        <f t="shared" si="0"/>
        <v>9015</v>
      </c>
      <c r="H28" s="14">
        <v>-1342</v>
      </c>
      <c r="I28" s="14">
        <f t="shared" si="1"/>
        <v>7673</v>
      </c>
      <c r="J28" s="26">
        <v>4.999609049207673</v>
      </c>
    </row>
    <row r="29" spans="2:10" ht="15">
      <c r="B29" s="27"/>
      <c r="C29" s="24"/>
      <c r="D29" s="25" t="s">
        <v>38</v>
      </c>
      <c r="E29" s="14">
        <f>3701-709</f>
        <v>2992</v>
      </c>
      <c r="F29" s="14">
        <v>5989</v>
      </c>
      <c r="G29" s="14">
        <f t="shared" si="0"/>
        <v>8981</v>
      </c>
      <c r="H29" s="14">
        <v>-941</v>
      </c>
      <c r="I29" s="14">
        <f t="shared" si="1"/>
        <v>8040</v>
      </c>
      <c r="J29" s="26">
        <v>5.2387406171809845</v>
      </c>
    </row>
    <row r="30" spans="2:10" ht="15">
      <c r="B30" s="27"/>
      <c r="C30" s="24"/>
      <c r="D30" s="32" t="s">
        <v>39</v>
      </c>
      <c r="E30" s="33">
        <f>4516-410</f>
        <v>4106</v>
      </c>
      <c r="F30" s="33">
        <v>6727</v>
      </c>
      <c r="G30" s="33">
        <f t="shared" si="0"/>
        <v>10833</v>
      </c>
      <c r="H30" s="33">
        <v>-307</v>
      </c>
      <c r="I30" s="33">
        <f t="shared" si="1"/>
        <v>10526</v>
      </c>
      <c r="J30" s="34">
        <v>6.8585800667222685</v>
      </c>
    </row>
    <row r="31" spans="2:10" ht="15">
      <c r="B31" s="27"/>
      <c r="C31" s="20">
        <v>2004</v>
      </c>
      <c r="D31" s="25" t="s">
        <v>40</v>
      </c>
      <c r="E31" s="14">
        <f>1704+60</f>
        <v>1764</v>
      </c>
      <c r="F31" s="14">
        <v>431</v>
      </c>
      <c r="G31" s="14">
        <f t="shared" si="0"/>
        <v>2195</v>
      </c>
      <c r="H31" s="14">
        <v>64</v>
      </c>
      <c r="I31" s="14">
        <f t="shared" si="1"/>
        <v>2259</v>
      </c>
      <c r="J31" s="26">
        <v>1.3667715392061957</v>
      </c>
    </row>
    <row r="32" spans="2:10" ht="15">
      <c r="B32" s="27"/>
      <c r="C32" s="24"/>
      <c r="D32" s="25" t="s">
        <v>41</v>
      </c>
      <c r="E32" s="14">
        <f>2320+153</f>
        <v>2473</v>
      </c>
      <c r="F32" s="14">
        <v>335</v>
      </c>
      <c r="G32" s="14">
        <f t="shared" si="0"/>
        <v>2808</v>
      </c>
      <c r="H32" s="14">
        <v>-454</v>
      </c>
      <c r="I32" s="14">
        <f t="shared" si="1"/>
        <v>2354</v>
      </c>
      <c r="J32" s="26">
        <v>1.4242497579864473</v>
      </c>
    </row>
    <row r="33" spans="2:10" ht="15">
      <c r="B33" s="27"/>
      <c r="C33" s="24"/>
      <c r="D33" s="25" t="s">
        <v>42</v>
      </c>
      <c r="E33" s="14">
        <f>4480+354</f>
        <v>4834</v>
      </c>
      <c r="F33" s="14">
        <v>662</v>
      </c>
      <c r="G33" s="14">
        <f t="shared" si="0"/>
        <v>5496</v>
      </c>
      <c r="H33" s="14">
        <v>-878</v>
      </c>
      <c r="I33" s="14">
        <f t="shared" si="1"/>
        <v>4618</v>
      </c>
      <c r="J33" s="26">
        <v>2.79404646660213</v>
      </c>
    </row>
    <row r="34" spans="2:10" ht="15">
      <c r="B34" s="27"/>
      <c r="C34" s="24"/>
      <c r="D34" s="25" t="s">
        <v>43</v>
      </c>
      <c r="E34" s="14">
        <f>5822+441</f>
        <v>6263</v>
      </c>
      <c r="F34" s="14">
        <v>1308</v>
      </c>
      <c r="G34" s="14">
        <f t="shared" si="0"/>
        <v>7571</v>
      </c>
      <c r="H34" s="14">
        <v>-1065</v>
      </c>
      <c r="I34" s="14">
        <f t="shared" si="1"/>
        <v>6506</v>
      </c>
      <c r="J34" s="26">
        <v>3.9363504356243952</v>
      </c>
    </row>
    <row r="35" spans="2:10" ht="15">
      <c r="B35" s="27"/>
      <c r="C35" s="24"/>
      <c r="D35" s="25" t="s">
        <v>44</v>
      </c>
      <c r="E35" s="14">
        <f>6342+278</f>
        <v>6620</v>
      </c>
      <c r="F35" s="14">
        <v>1767</v>
      </c>
      <c r="G35" s="14">
        <f t="shared" si="0"/>
        <v>8387</v>
      </c>
      <c r="H35" s="14">
        <v>-1161</v>
      </c>
      <c r="I35" s="14">
        <f t="shared" si="1"/>
        <v>7226</v>
      </c>
      <c r="J35" s="26">
        <v>4.371974830590513</v>
      </c>
    </row>
    <row r="36" spans="2:10" ht="15">
      <c r="B36" s="27"/>
      <c r="C36" s="24"/>
      <c r="D36" s="25" t="s">
        <v>45</v>
      </c>
      <c r="E36" s="14">
        <f>8228+246</f>
        <v>8474</v>
      </c>
      <c r="F36" s="14">
        <v>2721</v>
      </c>
      <c r="G36" s="14">
        <f t="shared" si="0"/>
        <v>11195</v>
      </c>
      <c r="H36" s="14">
        <v>-1053</v>
      </c>
      <c r="I36" s="14">
        <f t="shared" si="1"/>
        <v>10142</v>
      </c>
      <c r="J36" s="26">
        <v>6.136253630203291</v>
      </c>
    </row>
    <row r="37" spans="2:10" ht="15">
      <c r="B37" s="27"/>
      <c r="C37" s="24"/>
      <c r="D37" s="25" t="s">
        <v>46</v>
      </c>
      <c r="E37" s="14">
        <f>8022+400</f>
        <v>8422</v>
      </c>
      <c r="F37" s="14">
        <v>3484</v>
      </c>
      <c r="G37" s="14">
        <f t="shared" si="0"/>
        <v>11906</v>
      </c>
      <c r="H37" s="14">
        <v>-782</v>
      </c>
      <c r="I37" s="14">
        <f t="shared" si="1"/>
        <v>11124</v>
      </c>
      <c r="J37" s="26">
        <v>6.730396902226525</v>
      </c>
    </row>
    <row r="38" spans="2:10" ht="15">
      <c r="B38" s="27"/>
      <c r="C38" s="24"/>
      <c r="D38" s="25" t="s">
        <v>47</v>
      </c>
      <c r="E38" s="14">
        <f>6889+435</f>
        <v>7324</v>
      </c>
      <c r="F38" s="14">
        <v>3759</v>
      </c>
      <c r="G38" s="14">
        <f t="shared" si="0"/>
        <v>11083</v>
      </c>
      <c r="H38" s="14">
        <v>-1065</v>
      </c>
      <c r="I38" s="14">
        <f t="shared" si="1"/>
        <v>10018</v>
      </c>
      <c r="J38" s="26">
        <v>6.061229428848016</v>
      </c>
    </row>
    <row r="39" spans="3:10" ht="15">
      <c r="C39" s="16"/>
      <c r="D39" s="25" t="s">
        <v>48</v>
      </c>
      <c r="E39" s="14">
        <f>7261+503</f>
        <v>7764</v>
      </c>
      <c r="F39" s="14">
        <v>4158</v>
      </c>
      <c r="G39" s="14">
        <f aca="true" t="shared" si="2" ref="G39:G44">E39+F39</f>
        <v>11922</v>
      </c>
      <c r="H39" s="14">
        <v>-1152</v>
      </c>
      <c r="I39" s="14">
        <f aca="true" t="shared" si="3" ref="I39:I44">G39+H39</f>
        <v>10770</v>
      </c>
      <c r="J39" s="26">
        <v>6.51621490803485</v>
      </c>
    </row>
    <row r="40" spans="3:10" ht="15" customHeight="1">
      <c r="C40" s="16"/>
      <c r="D40" s="25" t="s">
        <v>49</v>
      </c>
      <c r="E40" s="14">
        <f>7884+632</f>
        <v>8516</v>
      </c>
      <c r="F40" s="14">
        <v>4805</v>
      </c>
      <c r="G40" s="14">
        <f t="shared" si="2"/>
        <v>13321</v>
      </c>
      <c r="H40" s="14">
        <v>-1000</v>
      </c>
      <c r="I40" s="14">
        <f t="shared" si="3"/>
        <v>12321</v>
      </c>
      <c r="J40" s="26">
        <v>7.4546224588576955</v>
      </c>
    </row>
    <row r="41" spans="3:10" ht="15" customHeight="1">
      <c r="C41" s="16"/>
      <c r="D41" s="25" t="s">
        <v>50</v>
      </c>
      <c r="E41" s="13">
        <v>7698</v>
      </c>
      <c r="F41" s="14">
        <v>5477</v>
      </c>
      <c r="G41" s="14">
        <f t="shared" si="2"/>
        <v>13175</v>
      </c>
      <c r="H41" s="14">
        <v>-536</v>
      </c>
      <c r="I41" s="14">
        <f t="shared" si="3"/>
        <v>12639</v>
      </c>
      <c r="J41" s="26">
        <v>7.647023233301065</v>
      </c>
    </row>
    <row r="42" spans="2:10" ht="15" customHeight="1">
      <c r="B42" s="27"/>
      <c r="C42" s="24"/>
      <c r="D42" s="25" t="s">
        <v>51</v>
      </c>
      <c r="E42" s="13">
        <v>8841</v>
      </c>
      <c r="F42" s="14">
        <v>6536</v>
      </c>
      <c r="G42" s="14">
        <f t="shared" si="2"/>
        <v>15377</v>
      </c>
      <c r="H42" s="14">
        <v>228</v>
      </c>
      <c r="I42" s="14">
        <f t="shared" si="3"/>
        <v>15605</v>
      </c>
      <c r="J42" s="26">
        <v>9.441553727008714</v>
      </c>
    </row>
    <row r="43" spans="2:11" ht="15" customHeight="1">
      <c r="B43" s="27"/>
      <c r="C43" s="20">
        <v>2005</v>
      </c>
      <c r="D43" s="21" t="s">
        <v>40</v>
      </c>
      <c r="E43" s="35">
        <v>1530</v>
      </c>
      <c r="F43" s="22">
        <v>38</v>
      </c>
      <c r="G43" s="22">
        <f t="shared" si="2"/>
        <v>1568</v>
      </c>
      <c r="H43" s="22">
        <v>-380</v>
      </c>
      <c r="I43" s="22">
        <f t="shared" si="3"/>
        <v>1188</v>
      </c>
      <c r="J43" s="23">
        <v>0.6671159029649596</v>
      </c>
      <c r="K43" s="44"/>
    </row>
    <row r="44" spans="2:11" ht="15" customHeight="1">
      <c r="B44" s="27"/>
      <c r="C44" s="24"/>
      <c r="D44" s="25" t="s">
        <v>41</v>
      </c>
      <c r="E44" s="13">
        <v>2600</v>
      </c>
      <c r="F44" s="14">
        <v>-353</v>
      </c>
      <c r="G44" s="14">
        <f t="shared" si="2"/>
        <v>2247</v>
      </c>
      <c r="H44" s="14">
        <v>-1055</v>
      </c>
      <c r="I44" s="14">
        <f t="shared" si="3"/>
        <v>1192</v>
      </c>
      <c r="J44" s="26">
        <v>0.6693620844564241</v>
      </c>
      <c r="K44" s="44"/>
    </row>
    <row r="45" spans="2:11" ht="15" customHeight="1">
      <c r="B45" s="27"/>
      <c r="C45" s="24"/>
      <c r="D45" s="25" t="s">
        <v>42</v>
      </c>
      <c r="E45" s="13">
        <v>4166</v>
      </c>
      <c r="F45" s="14">
        <v>-133</v>
      </c>
      <c r="G45" s="14">
        <f>E45+F45</f>
        <v>4033</v>
      </c>
      <c r="H45" s="14">
        <v>-1341</v>
      </c>
      <c r="I45" s="14">
        <f>G45+H45</f>
        <v>2692</v>
      </c>
      <c r="J45" s="26">
        <v>1.5116801437556155</v>
      </c>
      <c r="K45" s="44"/>
    </row>
    <row r="46" spans="2:11" ht="15" customHeight="1">
      <c r="B46" s="27"/>
      <c r="C46" s="24"/>
      <c r="D46" s="25" t="s">
        <v>43</v>
      </c>
      <c r="E46" s="13">
        <v>7757</v>
      </c>
      <c r="F46" s="14">
        <v>189</v>
      </c>
      <c r="G46" s="14">
        <f>E46+F46</f>
        <v>7946</v>
      </c>
      <c r="H46" s="14">
        <v>-1367</v>
      </c>
      <c r="I46" s="14">
        <f>G46+H46</f>
        <v>6579</v>
      </c>
      <c r="J46" s="26">
        <v>3.6944070080862534</v>
      </c>
      <c r="K46" s="44"/>
    </row>
    <row r="47" spans="2:11" ht="15" customHeight="1">
      <c r="B47" s="27"/>
      <c r="C47" s="24"/>
      <c r="D47" s="25" t="s">
        <v>44</v>
      </c>
      <c r="E47" s="13">
        <v>7843</v>
      </c>
      <c r="F47" s="14">
        <v>510</v>
      </c>
      <c r="G47" s="14">
        <f>E47+F47</f>
        <v>8353</v>
      </c>
      <c r="H47" s="14">
        <v>-1551</v>
      </c>
      <c r="I47" s="14">
        <f>G47+H47</f>
        <v>6802</v>
      </c>
      <c r="J47" s="26">
        <v>3.8196316262354</v>
      </c>
      <c r="K47" s="44"/>
    </row>
    <row r="48" spans="2:11" ht="15" customHeight="1">
      <c r="B48" s="27"/>
      <c r="C48" s="24"/>
      <c r="D48" s="25" t="s">
        <v>45</v>
      </c>
      <c r="E48" s="13">
        <v>12306</v>
      </c>
      <c r="F48" s="14">
        <v>758</v>
      </c>
      <c r="G48" s="14">
        <f>E48+F48</f>
        <v>13064</v>
      </c>
      <c r="H48" s="14">
        <v>-1451</v>
      </c>
      <c r="I48" s="14">
        <f>G48+H48</f>
        <v>11613</v>
      </c>
      <c r="J48" s="26">
        <v>6.521226415094341</v>
      </c>
      <c r="K48" s="44"/>
    </row>
    <row r="49" spans="2:11" ht="15" customHeight="1" thickBot="1">
      <c r="B49" s="27"/>
      <c r="C49" s="28"/>
      <c r="D49" s="29" t="s">
        <v>46</v>
      </c>
      <c r="E49" s="30">
        <v>10902</v>
      </c>
      <c r="F49" s="30">
        <v>1557</v>
      </c>
      <c r="G49" s="30">
        <f>E49+F49</f>
        <v>12459</v>
      </c>
      <c r="H49" s="30">
        <v>-1303</v>
      </c>
      <c r="I49" s="30">
        <f>G49+H49</f>
        <v>11156</v>
      </c>
      <c r="J49" s="31">
        <v>6.3</v>
      </c>
      <c r="K49" s="44"/>
    </row>
    <row r="50" spans="3:10" ht="15">
      <c r="C50" s="37"/>
      <c r="D50" s="5"/>
      <c r="E50" s="37"/>
      <c r="F50" s="37"/>
      <c r="G50" s="37"/>
      <c r="H50" s="37"/>
      <c r="I50" s="37"/>
      <c r="J50" s="37"/>
    </row>
    <row r="51" spans="3:10" ht="15">
      <c r="C51" s="38" t="s">
        <v>52</v>
      </c>
      <c r="D51" s="5"/>
      <c r="E51" s="37"/>
      <c r="F51" s="37"/>
      <c r="G51" s="37"/>
      <c r="H51" s="37"/>
      <c r="I51" s="37"/>
      <c r="J51" s="37"/>
    </row>
    <row r="52" spans="3:10" ht="15">
      <c r="C52" s="48" t="s">
        <v>53</v>
      </c>
      <c r="D52" s="49"/>
      <c r="E52" s="49"/>
      <c r="F52" s="49"/>
      <c r="G52" s="49"/>
      <c r="H52" s="49"/>
      <c r="I52" s="49"/>
      <c r="J52" s="49"/>
    </row>
    <row r="53" spans="3:10" ht="15">
      <c r="C53" s="49"/>
      <c r="D53" s="49"/>
      <c r="E53" s="49"/>
      <c r="F53" s="49"/>
      <c r="G53" s="49"/>
      <c r="H53" s="49"/>
      <c r="I53" s="49"/>
      <c r="J53" s="49"/>
    </row>
    <row r="54" spans="3:10" ht="15">
      <c r="C54" s="49"/>
      <c r="D54" s="49"/>
      <c r="E54" s="49"/>
      <c r="F54" s="49"/>
      <c r="G54" s="49"/>
      <c r="H54" s="49"/>
      <c r="I54" s="49"/>
      <c r="J54" s="49"/>
    </row>
    <row r="55" spans="3:10" ht="15">
      <c r="C55" s="50"/>
      <c r="D55" s="50"/>
      <c r="E55" s="50"/>
      <c r="F55" s="50"/>
      <c r="G55" s="50"/>
      <c r="H55" s="50"/>
      <c r="I55" s="50"/>
      <c r="J55" s="50"/>
    </row>
    <row r="56" spans="3:10" ht="15">
      <c r="C56" s="50"/>
      <c r="D56" s="50"/>
      <c r="E56" s="50"/>
      <c r="F56" s="50"/>
      <c r="G56" s="50"/>
      <c r="H56" s="50"/>
      <c r="I56" s="50"/>
      <c r="J56" s="50"/>
    </row>
    <row r="57" spans="3:11" ht="15">
      <c r="C57" s="57" t="s">
        <v>54</v>
      </c>
      <c r="D57" s="57"/>
      <c r="E57" s="57"/>
      <c r="F57" s="57"/>
      <c r="G57" s="57"/>
      <c r="H57" s="57"/>
      <c r="I57" s="57"/>
      <c r="J57" s="57"/>
      <c r="K57" s="45"/>
    </row>
    <row r="58" spans="3:10" ht="15">
      <c r="C58" s="57"/>
      <c r="D58" s="57"/>
      <c r="E58" s="57"/>
      <c r="F58" s="57"/>
      <c r="G58" s="57"/>
      <c r="H58" s="57"/>
      <c r="I58" s="57"/>
      <c r="J58" s="57"/>
    </row>
    <row r="59" spans="3:10" ht="15">
      <c r="C59" s="57" t="s">
        <v>55</v>
      </c>
      <c r="D59" s="57"/>
      <c r="E59" s="57"/>
      <c r="F59" s="57"/>
      <c r="G59" s="57"/>
      <c r="H59" s="57"/>
      <c r="I59" s="57"/>
      <c r="J59" s="57"/>
    </row>
    <row r="60" spans="3:10" ht="15">
      <c r="C60" s="58"/>
      <c r="D60" s="58"/>
      <c r="E60" s="58"/>
      <c r="F60" s="58"/>
      <c r="G60" s="58"/>
      <c r="H60" s="58"/>
      <c r="I60" s="58"/>
      <c r="J60" s="58"/>
    </row>
    <row r="61" spans="3:10" ht="15">
      <c r="C61" s="58"/>
      <c r="D61" s="58"/>
      <c r="E61" s="58"/>
      <c r="F61" s="58"/>
      <c r="G61" s="58"/>
      <c r="H61" s="58"/>
      <c r="I61" s="58"/>
      <c r="J61" s="58"/>
    </row>
    <row r="62" spans="3:10" ht="15">
      <c r="C62" s="58"/>
      <c r="D62" s="58"/>
      <c r="E62" s="58"/>
      <c r="F62" s="58"/>
      <c r="G62" s="58"/>
      <c r="H62" s="58"/>
      <c r="I62" s="58"/>
      <c r="J62" s="58"/>
    </row>
    <row r="63" spans="3:10" ht="15">
      <c r="C63" s="51" t="s">
        <v>56</v>
      </c>
      <c r="D63" s="52"/>
      <c r="E63" s="52"/>
      <c r="F63" s="52"/>
      <c r="G63" s="52"/>
      <c r="H63" s="52"/>
      <c r="I63" s="52"/>
      <c r="J63" s="52"/>
    </row>
    <row r="64" spans="3:10" ht="15">
      <c r="C64" s="52"/>
      <c r="D64" s="52"/>
      <c r="E64" s="52"/>
      <c r="F64" s="52"/>
      <c r="G64" s="52"/>
      <c r="H64" s="52"/>
      <c r="I64" s="52"/>
      <c r="J64" s="52"/>
    </row>
    <row r="65" spans="3:10" ht="15">
      <c r="C65" s="53" t="s">
        <v>57</v>
      </c>
      <c r="D65" s="54"/>
      <c r="E65" s="54"/>
      <c r="F65" s="54"/>
      <c r="G65" s="54"/>
      <c r="H65" s="54"/>
      <c r="I65" s="54"/>
      <c r="J65" s="54"/>
    </row>
    <row r="66" spans="3:10" ht="15">
      <c r="C66" s="55" t="s">
        <v>58</v>
      </c>
      <c r="D66" s="56"/>
      <c r="E66" s="56"/>
      <c r="F66" s="56"/>
      <c r="G66" s="56"/>
      <c r="H66" s="56"/>
      <c r="I66" s="56"/>
      <c r="J66" s="56"/>
    </row>
    <row r="67" spans="3:10" ht="15">
      <c r="C67" s="56"/>
      <c r="D67" s="56"/>
      <c r="E67" s="56"/>
      <c r="F67" s="56"/>
      <c r="G67" s="56"/>
      <c r="H67" s="56"/>
      <c r="I67" s="56"/>
      <c r="J67" s="56"/>
    </row>
    <row r="68" spans="3:10" ht="15">
      <c r="C68" s="38" t="s">
        <v>59</v>
      </c>
      <c r="D68" s="39"/>
      <c r="E68" s="37"/>
      <c r="F68" s="37"/>
      <c r="G68" s="37"/>
      <c r="H68" s="37"/>
      <c r="I68" s="37"/>
      <c r="J68" s="37"/>
    </row>
    <row r="70" spans="3:10" ht="15" hidden="1">
      <c r="C70" s="20"/>
      <c r="D70" s="21"/>
      <c r="E70" s="13"/>
      <c r="F70" s="14"/>
      <c r="G70" s="14"/>
      <c r="H70" s="14"/>
      <c r="I70" s="14"/>
      <c r="J70" s="26"/>
    </row>
    <row r="71" spans="3:10" ht="15" hidden="1">
      <c r="C71" s="24"/>
      <c r="D71" s="25"/>
      <c r="E71" s="14"/>
      <c r="F71" s="14"/>
      <c r="G71" s="14"/>
      <c r="H71" s="14"/>
      <c r="I71" s="14"/>
      <c r="J71" s="26"/>
    </row>
    <row r="72" spans="3:10" ht="15" hidden="1">
      <c r="C72" s="24"/>
      <c r="D72" s="32"/>
      <c r="E72" s="33"/>
      <c r="F72" s="33"/>
      <c r="G72" s="33"/>
      <c r="H72" s="33"/>
      <c r="I72" s="33"/>
      <c r="J72" s="34"/>
    </row>
    <row r="73" spans="3:10" ht="15" hidden="1">
      <c r="C73" s="20"/>
      <c r="D73" s="25"/>
      <c r="E73" s="14"/>
      <c r="F73" s="14"/>
      <c r="G73" s="14"/>
      <c r="H73" s="14"/>
      <c r="I73" s="14"/>
      <c r="J73" s="26"/>
    </row>
    <row r="74" spans="3:10" ht="15" hidden="1">
      <c r="C74" s="24"/>
      <c r="D74" s="25"/>
      <c r="E74" s="14"/>
      <c r="F74" s="14"/>
      <c r="G74" s="14"/>
      <c r="H74" s="14"/>
      <c r="I74" s="14"/>
      <c r="J74" s="26"/>
    </row>
    <row r="75" spans="3:10" ht="15" hidden="1">
      <c r="C75" s="24"/>
      <c r="D75" s="25"/>
      <c r="E75" s="14"/>
      <c r="F75" s="14"/>
      <c r="G75" s="14"/>
      <c r="H75" s="14"/>
      <c r="I75" s="14"/>
      <c r="J75" s="26"/>
    </row>
    <row r="76" spans="3:10" ht="15" hidden="1">
      <c r="C76" s="24"/>
      <c r="D76" s="25"/>
      <c r="E76" s="14"/>
      <c r="F76" s="14"/>
      <c r="G76" s="14"/>
      <c r="H76" s="14"/>
      <c r="I76" s="14"/>
      <c r="J76" s="26"/>
    </row>
    <row r="77" spans="3:10" ht="15" hidden="1">
      <c r="C77" s="24"/>
      <c r="D77" s="25"/>
      <c r="E77" s="14"/>
      <c r="F77" s="14"/>
      <c r="G77" s="14"/>
      <c r="H77" s="14"/>
      <c r="I77" s="14"/>
      <c r="J77" s="26"/>
    </row>
    <row r="78" spans="3:10" ht="15" hidden="1">
      <c r="C78" s="24"/>
      <c r="D78" s="25"/>
      <c r="E78" s="14"/>
      <c r="F78" s="14"/>
      <c r="G78" s="14"/>
      <c r="H78" s="14"/>
      <c r="I78" s="14"/>
      <c r="J78" s="26"/>
    </row>
  </sheetData>
  <mergeCells count="8">
    <mergeCell ref="C65:J65"/>
    <mergeCell ref="C66:J67"/>
    <mergeCell ref="C57:J58"/>
    <mergeCell ref="C59:J62"/>
    <mergeCell ref="C6:D6"/>
    <mergeCell ref="C8:D8"/>
    <mergeCell ref="C52:J56"/>
    <mergeCell ref="C63:J64"/>
  </mergeCells>
  <printOptions/>
  <pageMargins left="0.75" right="0.75" top="1" bottom="1" header="0.5" footer="0.5"/>
  <pageSetup fitToHeight="1" fitToWidth="1"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ISAMPETHAI</dc:creator>
  <cp:keywords/>
  <dc:description/>
  <cp:lastModifiedBy>KDANOU</cp:lastModifiedBy>
  <cp:lastPrinted>2005-07-12T09:01:41Z</cp:lastPrinted>
  <dcterms:created xsi:type="dcterms:W3CDTF">2005-07-12T08:47:05Z</dcterms:created>
  <dcterms:modified xsi:type="dcterms:W3CDTF">2005-08-08T07:22:11Z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2142842553</vt:i4>
  </property>
  <property fmtid="{D5CDD505-2E9C-101B-9397-08002B2CF9AE}" pid="3" name="_EmailSubject">
    <vt:lpwstr>Δελτίο Τύπου με θέμα: “Καθαρές δανειακές ανάγκες κεντρικής κυβέρνησης στο επτάμηνο Ιανουαρίου - Ιουλίου 2005, με βάση τα ταμειακά στοιχεία"</vt:lpwstr>
  </property>
  <property fmtid="{D5CDD505-2E9C-101B-9397-08002B2CF9AE}" pid="4" name="_AuthorEmail">
    <vt:lpwstr>PRESS@bankofgreece.gr</vt:lpwstr>
  </property>
  <property fmtid="{D5CDD505-2E9C-101B-9397-08002B2CF9AE}" pid="5" name="_AuthorEmailDisplayName">
    <vt:lpwstr>Press</vt:lpwstr>
  </property>
  <property fmtid="{D5CDD505-2E9C-101B-9397-08002B2CF9AE}" pid="6" name="_PreviousAdHocReviewCycleID">
    <vt:i4>1577888721</vt:i4>
  </property>
</Properties>
</file>